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Тендера\Восстановление ферм и покрытия, оси 6-10, Ш-Ю\"/>
    </mc:Choice>
  </mc:AlternateContent>
  <bookViews>
    <workbookView xWindow="3720" yWindow="0" windowWidth="16380" windowHeight="8190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9" i="1" l="1"/>
  <c r="D58" i="1"/>
  <c r="D57" i="1"/>
  <c r="D56" i="1"/>
  <c r="D55" i="1"/>
  <c r="D54" i="1"/>
  <c r="D45" i="1" l="1"/>
  <c r="D44" i="1"/>
  <c r="D43" i="1"/>
  <c r="D42" i="1"/>
  <c r="D41" i="1"/>
  <c r="D40" i="1"/>
  <c r="D39" i="1"/>
  <c r="D38" i="1"/>
  <c r="D12" i="1" l="1"/>
</calcChain>
</file>

<file path=xl/sharedStrings.xml><?xml version="1.0" encoding="utf-8"?>
<sst xmlns="http://schemas.openxmlformats.org/spreadsheetml/2006/main" count="121" uniqueCount="68">
  <si>
    <t>Утверждаю</t>
  </si>
  <si>
    <t>Наименование работ</t>
  </si>
  <si>
    <t>Ед.изм</t>
  </si>
  <si>
    <t>Количество</t>
  </si>
  <si>
    <t>"______"______________ 2023 г.</t>
  </si>
  <si>
    <t>Демонтаж ж/б (оголовки колонн)</t>
  </si>
  <si>
    <t>м3</t>
  </si>
  <si>
    <t>Бетонирование колонн</t>
  </si>
  <si>
    <t>Армирование колонн</t>
  </si>
  <si>
    <t>Монтаж пластин опирания на колонны</t>
  </si>
  <si>
    <t>Сверление отверстий под анкера М14</t>
  </si>
  <si>
    <t>шт</t>
  </si>
  <si>
    <t>Бетон</t>
  </si>
  <si>
    <t>т</t>
  </si>
  <si>
    <t>Лист металлич. 10мм (22,3м2)</t>
  </si>
  <si>
    <t>Сталь угловая 80*80*8 (31,12м)</t>
  </si>
  <si>
    <t>Арматура 10 (171м)</t>
  </si>
  <si>
    <t>Лист металлич. 20мм (0,32м2)</t>
  </si>
  <si>
    <t>Анкер М14</t>
  </si>
  <si>
    <t>Сталь угловая 63*4</t>
  </si>
  <si>
    <t>Сталь угловая 90*6</t>
  </si>
  <si>
    <t>Сталь угловая 110*8</t>
  </si>
  <si>
    <t>Сталь угловая 90*56*5,5</t>
  </si>
  <si>
    <t>Листовая сталь</t>
  </si>
  <si>
    <t>Сталь угловая 75*6</t>
  </si>
  <si>
    <t>Сталь угловая 100*6,5</t>
  </si>
  <si>
    <t>Сталь угловая 125*9</t>
  </si>
  <si>
    <t>Сталь угловая 125*80*10</t>
  </si>
  <si>
    <t>Восстановление (обрамление) оголовков колонн (металл)</t>
  </si>
  <si>
    <t>Колонны</t>
  </si>
  <si>
    <t>Фермы</t>
  </si>
  <si>
    <t>Сталь угловая 100*8</t>
  </si>
  <si>
    <t>Сталь угловая 100*63*8</t>
  </si>
  <si>
    <t>Сталь угловая 63*6</t>
  </si>
  <si>
    <t>Сталь угловая 90*7</t>
  </si>
  <si>
    <t>Монтаж фермы ШФ24-635 (в осях 6-10/Ю)</t>
  </si>
  <si>
    <t>Ниж.пояс (связи)</t>
  </si>
  <si>
    <t>Верх.пояс (связи)</t>
  </si>
  <si>
    <t>Сталь угловая 100*10</t>
  </si>
  <si>
    <t>Сталь угловая 75*8</t>
  </si>
  <si>
    <t>Монтаж анкеров М14</t>
  </si>
  <si>
    <t>Монтаж профлиста по прогонам</t>
  </si>
  <si>
    <t>м2</t>
  </si>
  <si>
    <t>Анкер М16</t>
  </si>
  <si>
    <t>Покрытие (прогоны, профлист, мягкая кровля)</t>
  </si>
  <si>
    <t>Профнастил Н60</t>
  </si>
  <si>
    <t>Монтаж утеплителя, пароизоляции</t>
  </si>
  <si>
    <t>Восстановление (усиление) фермы ШФ24-635 (в осях 6-10/Э)</t>
  </si>
  <si>
    <t>Монтаж связей по нижнему поясу ферм (в осях 6-10/Ш-Ю)</t>
  </si>
  <si>
    <t>Монтаж связей по верхнему поясу ферм (в осях 6-10/Ш-Ю)</t>
  </si>
  <si>
    <t>Монтаж прогонов по фермам (16 плит покрытия)</t>
  </si>
  <si>
    <t>Швеллер 24П (108м)</t>
  </si>
  <si>
    <t>Устройство цем/песчаной стяжки толщ.150мм</t>
  </si>
  <si>
    <t>Огрунтовка поверхности праймером</t>
  </si>
  <si>
    <t>Устройство наплавляемой кровли в 2 слоя</t>
  </si>
  <si>
    <t>Устройство примыканий кровель</t>
  </si>
  <si>
    <t>м.п.</t>
  </si>
  <si>
    <t>материал</t>
  </si>
  <si>
    <t>Утеплитель на стекловолокне фольгированный Ursa Geo М-11Ф 12500х1200х50 мм</t>
  </si>
  <si>
    <t>упак</t>
  </si>
  <si>
    <t>Стеклохолст ЭЗ/1-200П</t>
  </si>
  <si>
    <t>Праймер</t>
  </si>
  <si>
    <t>л</t>
  </si>
  <si>
    <t>Унифлекс ТКП</t>
  </si>
  <si>
    <t>Биполь ТПП</t>
  </si>
  <si>
    <t>Пескобетон</t>
  </si>
  <si>
    <t>Техническое задание</t>
  </si>
  <si>
    <t>Восстановление ферм и покрытия, оси 6-10, Ш-Ю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</si>
</sst>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/>
    <xf numFmtId="0" fontId="1" fillId="0" borderId="4" xfId="0" applyFont="1" applyBorder="1"/>
    <xf numFmtId="0" fontId="3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/>
    <xf numFmtId="0" fontId="3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right"/>
    </xf>
    <xf numFmtId="0" fontId="3" fillId="0" borderId="4" xfId="0" applyFont="1" applyBorder="1"/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zoomScale="130" zoomScaleNormal="130" workbookViewId="0">
      <selection activeCell="A6" sqref="A6:E6"/>
    </sheetView>
  </sheetViews>
  <sheetFormatPr defaultRowHeight="15" x14ac:dyDescent="0.25"/>
  <cols>
    <col min="1" max="1" width="5.42578125" customWidth="1"/>
    <col min="2" max="2" width="58.7109375" customWidth="1"/>
    <col min="3" max="3" width="7.42578125" customWidth="1"/>
    <col min="4" max="4" width="11.28515625" customWidth="1"/>
    <col min="5" max="5" width="7.42578125" customWidth="1"/>
    <col min="6" max="1022" width="8.7109375" customWidth="1"/>
  </cols>
  <sheetData>
    <row r="1" spans="1:5" x14ac:dyDescent="0.25">
      <c r="A1" s="1"/>
      <c r="B1" s="1"/>
      <c r="C1" s="24" t="s">
        <v>0</v>
      </c>
      <c r="D1" s="24"/>
      <c r="E1" s="24"/>
    </row>
    <row r="2" spans="1:5" x14ac:dyDescent="0.25">
      <c r="A2" s="1"/>
      <c r="B2" s="1"/>
      <c r="C2" s="25"/>
      <c r="D2" s="25"/>
      <c r="E2" s="25"/>
    </row>
    <row r="3" spans="1:5" x14ac:dyDescent="0.25">
      <c r="A3" s="1"/>
      <c r="B3" s="1"/>
      <c r="C3" s="26"/>
      <c r="D3" s="26"/>
      <c r="E3" s="26"/>
    </row>
    <row r="4" spans="1:5" x14ac:dyDescent="0.25">
      <c r="A4" s="1"/>
      <c r="B4" s="1"/>
      <c r="C4" s="27" t="s">
        <v>4</v>
      </c>
      <c r="D4" s="27"/>
      <c r="E4" s="27"/>
    </row>
    <row r="5" spans="1:5" x14ac:dyDescent="0.25">
      <c r="A5" s="1"/>
      <c r="B5" s="1"/>
      <c r="C5" s="1"/>
      <c r="D5" s="1"/>
      <c r="E5" s="1"/>
    </row>
    <row r="6" spans="1:5" x14ac:dyDescent="0.25">
      <c r="A6" s="24" t="s">
        <v>66</v>
      </c>
      <c r="B6" s="24"/>
      <c r="C6" s="24"/>
      <c r="D6" s="24"/>
      <c r="E6" s="24"/>
    </row>
    <row r="7" spans="1:5" x14ac:dyDescent="0.25">
      <c r="A7" s="20"/>
      <c r="B7" s="20"/>
      <c r="C7" s="20"/>
      <c r="D7" s="20"/>
      <c r="E7" s="20"/>
    </row>
    <row r="8" spans="1:5" x14ac:dyDescent="0.25">
      <c r="A8" s="20"/>
      <c r="B8" s="20" t="s">
        <v>67</v>
      </c>
      <c r="C8" s="20"/>
      <c r="D8" s="20"/>
      <c r="E8" s="20"/>
    </row>
    <row r="9" spans="1:5" x14ac:dyDescent="0.25">
      <c r="A9" s="24"/>
      <c r="B9" s="24"/>
      <c r="C9" s="24"/>
      <c r="D9" s="24"/>
      <c r="E9" s="24"/>
    </row>
    <row r="10" spans="1:5" ht="30" customHeight="1" x14ac:dyDescent="0.25">
      <c r="A10" s="2"/>
      <c r="B10" s="3" t="s">
        <v>1</v>
      </c>
      <c r="C10" s="3" t="s">
        <v>2</v>
      </c>
      <c r="D10" s="3" t="s">
        <v>3</v>
      </c>
      <c r="E10" s="2"/>
    </row>
    <row r="11" spans="1:5" ht="16.5" customHeight="1" x14ac:dyDescent="0.25">
      <c r="A11" s="2">
        <v>1</v>
      </c>
      <c r="B11" s="4" t="s">
        <v>35</v>
      </c>
      <c r="C11" s="2" t="s">
        <v>13</v>
      </c>
      <c r="D11" s="5">
        <v>2.722</v>
      </c>
      <c r="E11" s="6"/>
    </row>
    <row r="12" spans="1:5" ht="15" customHeight="1" x14ac:dyDescent="0.25">
      <c r="A12" s="2">
        <v>2</v>
      </c>
      <c r="B12" s="4" t="s">
        <v>47</v>
      </c>
      <c r="C12" s="2" t="s">
        <v>13</v>
      </c>
      <c r="D12" s="5">
        <f>D11/2</f>
        <v>1.361</v>
      </c>
      <c r="E12" s="6"/>
    </row>
    <row r="13" spans="1:5" ht="13.15" customHeight="1" x14ac:dyDescent="0.25">
      <c r="A13" s="2">
        <v>3</v>
      </c>
      <c r="B13" s="4" t="s">
        <v>5</v>
      </c>
      <c r="C13" s="2" t="s">
        <v>6</v>
      </c>
      <c r="D13" s="5">
        <v>3.34</v>
      </c>
      <c r="E13" s="6"/>
    </row>
    <row r="14" spans="1:5" x14ac:dyDescent="0.25">
      <c r="A14" s="2">
        <v>4</v>
      </c>
      <c r="B14" s="4" t="s">
        <v>7</v>
      </c>
      <c r="C14" s="2" t="s">
        <v>6</v>
      </c>
      <c r="D14" s="5">
        <v>3.34</v>
      </c>
      <c r="E14" s="6"/>
    </row>
    <row r="15" spans="1:5" x14ac:dyDescent="0.25">
      <c r="A15" s="2">
        <v>5</v>
      </c>
      <c r="B15" s="4" t="s">
        <v>8</v>
      </c>
      <c r="C15" s="2" t="s">
        <v>13</v>
      </c>
      <c r="D15" s="5">
        <v>0.12</v>
      </c>
      <c r="E15" s="6"/>
    </row>
    <row r="16" spans="1:5" x14ac:dyDescent="0.25">
      <c r="A16" s="2">
        <v>6</v>
      </c>
      <c r="B16" s="4" t="s">
        <v>28</v>
      </c>
      <c r="C16" s="2" t="s">
        <v>13</v>
      </c>
      <c r="D16" s="5">
        <v>2.0499999999999998</v>
      </c>
      <c r="E16" s="6"/>
    </row>
    <row r="17" spans="1:5" x14ac:dyDescent="0.25">
      <c r="A17" s="2">
        <v>7</v>
      </c>
      <c r="B17" s="4" t="s">
        <v>9</v>
      </c>
      <c r="C17" s="2" t="s">
        <v>13</v>
      </c>
      <c r="D17" s="5">
        <v>0.05</v>
      </c>
      <c r="E17" s="6"/>
    </row>
    <row r="18" spans="1:5" x14ac:dyDescent="0.25">
      <c r="A18" s="2">
        <v>8</v>
      </c>
      <c r="B18" s="4" t="s">
        <v>10</v>
      </c>
      <c r="C18" s="2" t="s">
        <v>11</v>
      </c>
      <c r="D18" s="5">
        <v>8</v>
      </c>
      <c r="E18" s="6"/>
    </row>
    <row r="19" spans="1:5" x14ac:dyDescent="0.25">
      <c r="A19" s="2">
        <v>9</v>
      </c>
      <c r="B19" s="4" t="s">
        <v>40</v>
      </c>
      <c r="C19" s="2" t="s">
        <v>11</v>
      </c>
      <c r="D19" s="5">
        <v>8</v>
      </c>
      <c r="E19" s="6"/>
    </row>
    <row r="20" spans="1:5" x14ac:dyDescent="0.25">
      <c r="A20" s="2">
        <v>10</v>
      </c>
      <c r="B20" s="4" t="s">
        <v>48</v>
      </c>
      <c r="C20" s="2" t="s">
        <v>13</v>
      </c>
      <c r="D20" s="5">
        <v>2.5939999999999999</v>
      </c>
      <c r="E20" s="6"/>
    </row>
    <row r="21" spans="1:5" x14ac:dyDescent="0.25">
      <c r="A21" s="2">
        <v>11</v>
      </c>
      <c r="B21" s="4" t="s">
        <v>49</v>
      </c>
      <c r="C21" s="2" t="s">
        <v>13</v>
      </c>
      <c r="D21" s="5">
        <v>1.21</v>
      </c>
      <c r="E21" s="6"/>
    </row>
    <row r="22" spans="1:5" x14ac:dyDescent="0.25">
      <c r="A22" s="2">
        <v>12</v>
      </c>
      <c r="B22" s="4" t="s">
        <v>50</v>
      </c>
      <c r="C22" s="2" t="s">
        <v>13</v>
      </c>
      <c r="D22" s="5">
        <v>2.6819999999999999</v>
      </c>
      <c r="E22" s="6"/>
    </row>
    <row r="23" spans="1:5" x14ac:dyDescent="0.25">
      <c r="A23" s="2">
        <v>13</v>
      </c>
      <c r="B23" s="4" t="s">
        <v>41</v>
      </c>
      <c r="C23" s="2" t="s">
        <v>42</v>
      </c>
      <c r="D23" s="5">
        <v>144</v>
      </c>
      <c r="E23" s="6"/>
    </row>
    <row r="24" spans="1:5" x14ac:dyDescent="0.25">
      <c r="A24" s="2">
        <v>14</v>
      </c>
      <c r="B24" s="4" t="s">
        <v>46</v>
      </c>
      <c r="C24" s="2" t="s">
        <v>42</v>
      </c>
      <c r="D24" s="5">
        <v>144</v>
      </c>
      <c r="E24" s="6"/>
    </row>
    <row r="25" spans="1:5" x14ac:dyDescent="0.25">
      <c r="A25" s="2">
        <v>15</v>
      </c>
      <c r="B25" s="4" t="s">
        <v>52</v>
      </c>
      <c r="C25" s="2" t="s">
        <v>42</v>
      </c>
      <c r="D25" s="5">
        <v>144</v>
      </c>
      <c r="E25" s="6"/>
    </row>
    <row r="26" spans="1:5" x14ac:dyDescent="0.25">
      <c r="A26" s="2">
        <v>16</v>
      </c>
      <c r="B26" s="4" t="s">
        <v>53</v>
      </c>
      <c r="C26" s="2" t="s">
        <v>42</v>
      </c>
      <c r="D26" s="5">
        <v>144</v>
      </c>
      <c r="E26" s="6"/>
    </row>
    <row r="27" spans="1:5" x14ac:dyDescent="0.25">
      <c r="A27" s="2">
        <v>17</v>
      </c>
      <c r="B27" s="4" t="s">
        <v>54</v>
      </c>
      <c r="C27" s="2" t="s">
        <v>42</v>
      </c>
      <c r="D27" s="5">
        <v>144</v>
      </c>
      <c r="E27" s="6"/>
    </row>
    <row r="28" spans="1:5" x14ac:dyDescent="0.25">
      <c r="A28" s="2">
        <v>18</v>
      </c>
      <c r="B28" s="4" t="s">
        <v>55</v>
      </c>
      <c r="C28" s="2" t="s">
        <v>56</v>
      </c>
      <c r="D28" s="5">
        <v>24</v>
      </c>
      <c r="E28" s="6"/>
    </row>
    <row r="29" spans="1:5" x14ac:dyDescent="0.25">
      <c r="A29" s="21" t="s">
        <v>57</v>
      </c>
      <c r="B29" s="22"/>
      <c r="C29" s="22"/>
      <c r="D29" s="23"/>
      <c r="E29" s="6"/>
    </row>
    <row r="30" spans="1:5" x14ac:dyDescent="0.25">
      <c r="A30" s="2"/>
      <c r="B30" s="7" t="s">
        <v>29</v>
      </c>
      <c r="C30" s="16"/>
      <c r="D30" s="2"/>
      <c r="E30" s="6"/>
    </row>
    <row r="31" spans="1:5" x14ac:dyDescent="0.25">
      <c r="A31" s="6"/>
      <c r="B31" s="8" t="s">
        <v>12</v>
      </c>
      <c r="C31" s="16" t="s">
        <v>6</v>
      </c>
      <c r="D31" s="18">
        <v>3.6</v>
      </c>
      <c r="E31" s="6"/>
    </row>
    <row r="32" spans="1:5" x14ac:dyDescent="0.25">
      <c r="A32" s="6"/>
      <c r="B32" s="8" t="s">
        <v>16</v>
      </c>
      <c r="C32" s="16" t="s">
        <v>13</v>
      </c>
      <c r="D32" s="18">
        <v>0.12</v>
      </c>
      <c r="E32" s="6"/>
    </row>
    <row r="33" spans="1:5" x14ac:dyDescent="0.25">
      <c r="A33" s="6"/>
      <c r="B33" s="4" t="s">
        <v>15</v>
      </c>
      <c r="C33" s="16" t="s">
        <v>13</v>
      </c>
      <c r="D33" s="18">
        <v>0.3</v>
      </c>
      <c r="E33" s="6"/>
    </row>
    <row r="34" spans="1:5" x14ac:dyDescent="0.25">
      <c r="A34" s="6"/>
      <c r="B34" s="4" t="s">
        <v>14</v>
      </c>
      <c r="C34" s="16" t="s">
        <v>13</v>
      </c>
      <c r="D34" s="18">
        <v>1.75</v>
      </c>
      <c r="E34" s="9"/>
    </row>
    <row r="35" spans="1:5" x14ac:dyDescent="0.25">
      <c r="A35" s="6"/>
      <c r="B35" s="10" t="s">
        <v>17</v>
      </c>
      <c r="C35" s="17" t="s">
        <v>13</v>
      </c>
      <c r="D35" s="19">
        <v>0.05</v>
      </c>
      <c r="E35" s="6"/>
    </row>
    <row r="36" spans="1:5" x14ac:dyDescent="0.25">
      <c r="A36" s="6"/>
      <c r="B36" s="10" t="s">
        <v>18</v>
      </c>
      <c r="C36" s="17" t="s">
        <v>11</v>
      </c>
      <c r="D36" s="19">
        <v>8</v>
      </c>
      <c r="E36" s="6"/>
    </row>
    <row r="37" spans="1:5" x14ac:dyDescent="0.25">
      <c r="A37" s="6"/>
      <c r="B37" s="12" t="s">
        <v>30</v>
      </c>
      <c r="C37" s="17"/>
      <c r="D37" s="19"/>
      <c r="E37" s="6"/>
    </row>
    <row r="38" spans="1:5" x14ac:dyDescent="0.25">
      <c r="A38" s="6"/>
      <c r="B38" s="4" t="s">
        <v>19</v>
      </c>
      <c r="C38" s="17" t="s">
        <v>13</v>
      </c>
      <c r="D38" s="19">
        <f>0.099*1.5</f>
        <v>0.14850000000000002</v>
      </c>
      <c r="E38" s="6"/>
    </row>
    <row r="39" spans="1:5" x14ac:dyDescent="0.25">
      <c r="A39" s="6"/>
      <c r="B39" s="4" t="s">
        <v>24</v>
      </c>
      <c r="C39" s="17" t="s">
        <v>13</v>
      </c>
      <c r="D39" s="19">
        <f>0.169*1.5</f>
        <v>0.2535</v>
      </c>
      <c r="E39" s="6"/>
    </row>
    <row r="40" spans="1:5" x14ac:dyDescent="0.25">
      <c r="A40" s="6"/>
      <c r="B40" s="4" t="s">
        <v>20</v>
      </c>
      <c r="C40" s="17" t="s">
        <v>13</v>
      </c>
      <c r="D40" s="19">
        <f>0.232*1.5</f>
        <v>0.34800000000000003</v>
      </c>
      <c r="E40" s="6"/>
    </row>
    <row r="41" spans="1:5" x14ac:dyDescent="0.25">
      <c r="A41" s="6"/>
      <c r="B41" s="4" t="s">
        <v>25</v>
      </c>
      <c r="C41" s="17" t="s">
        <v>13</v>
      </c>
      <c r="D41" s="19">
        <f>0.242*1.5</f>
        <v>0.36299999999999999</v>
      </c>
      <c r="E41" s="13"/>
    </row>
    <row r="42" spans="1:5" x14ac:dyDescent="0.25">
      <c r="A42" s="6"/>
      <c r="B42" s="4" t="s">
        <v>26</v>
      </c>
      <c r="C42" s="17" t="s">
        <v>13</v>
      </c>
      <c r="D42" s="19">
        <f>0.873*1.5</f>
        <v>1.3094999999999999</v>
      </c>
      <c r="E42" s="6"/>
    </row>
    <row r="43" spans="1:5" x14ac:dyDescent="0.25">
      <c r="A43" s="6"/>
      <c r="B43" s="4" t="s">
        <v>22</v>
      </c>
      <c r="C43" s="17" t="s">
        <v>13</v>
      </c>
      <c r="D43" s="19">
        <f>0.173*1.5</f>
        <v>0.25949999999999995</v>
      </c>
      <c r="E43" s="6"/>
    </row>
    <row r="44" spans="1:5" x14ac:dyDescent="0.25">
      <c r="A44" s="6"/>
      <c r="B44" s="4" t="s">
        <v>27</v>
      </c>
      <c r="C44" s="17" t="s">
        <v>13</v>
      </c>
      <c r="D44" s="19">
        <f>0.372*1.5</f>
        <v>0.55800000000000005</v>
      </c>
      <c r="E44" s="6"/>
    </row>
    <row r="45" spans="1:5" x14ac:dyDescent="0.25">
      <c r="A45" s="6"/>
      <c r="B45" s="6" t="s">
        <v>23</v>
      </c>
      <c r="C45" s="17" t="s">
        <v>13</v>
      </c>
      <c r="D45" s="19">
        <f>0.562*1.5</f>
        <v>0.84300000000000008</v>
      </c>
      <c r="E45" s="6"/>
    </row>
    <row r="46" spans="1:5" x14ac:dyDescent="0.25">
      <c r="A46" s="6"/>
      <c r="B46" s="14" t="s">
        <v>36</v>
      </c>
      <c r="C46" s="17"/>
      <c r="D46" s="19"/>
      <c r="E46" s="6"/>
    </row>
    <row r="47" spans="1:5" x14ac:dyDescent="0.25">
      <c r="A47" s="6"/>
      <c r="B47" s="4" t="s">
        <v>31</v>
      </c>
      <c r="C47" s="17" t="s">
        <v>13</v>
      </c>
      <c r="D47" s="19">
        <v>0.58799999999999997</v>
      </c>
      <c r="E47" s="6"/>
    </row>
    <row r="48" spans="1:5" x14ac:dyDescent="0.25">
      <c r="A48" s="6"/>
      <c r="B48" s="4" t="s">
        <v>32</v>
      </c>
      <c r="C48" s="17" t="s">
        <v>13</v>
      </c>
      <c r="D48" s="19">
        <v>1.006</v>
      </c>
      <c r="E48" s="6"/>
    </row>
    <row r="49" spans="1:5" x14ac:dyDescent="0.25">
      <c r="A49" s="6"/>
      <c r="B49" s="4" t="s">
        <v>33</v>
      </c>
      <c r="C49" s="17" t="s">
        <v>13</v>
      </c>
      <c r="D49" s="19">
        <v>0.28000000000000003</v>
      </c>
      <c r="E49" s="6"/>
    </row>
    <row r="50" spans="1:5" x14ac:dyDescent="0.25">
      <c r="A50" s="6"/>
      <c r="B50" s="4" t="s">
        <v>34</v>
      </c>
      <c r="C50" s="17" t="s">
        <v>13</v>
      </c>
      <c r="D50" s="19">
        <v>0.23100000000000001</v>
      </c>
      <c r="E50" s="6"/>
    </row>
    <row r="51" spans="1:5" x14ac:dyDescent="0.25">
      <c r="A51" s="6"/>
      <c r="B51" s="4" t="s">
        <v>24</v>
      </c>
      <c r="C51" s="17" t="s">
        <v>13</v>
      </c>
      <c r="D51" s="19">
        <v>0.16500000000000001</v>
      </c>
      <c r="E51" s="6"/>
    </row>
    <row r="52" spans="1:5" x14ac:dyDescent="0.25">
      <c r="A52" s="6"/>
      <c r="B52" s="4" t="s">
        <v>21</v>
      </c>
      <c r="C52" s="17" t="s">
        <v>13</v>
      </c>
      <c r="D52" s="19">
        <v>0.32400000000000001</v>
      </c>
      <c r="E52" s="6"/>
    </row>
    <row r="53" spans="1:5" x14ac:dyDescent="0.25">
      <c r="A53" s="6"/>
      <c r="B53" s="14" t="s">
        <v>37</v>
      </c>
      <c r="C53" s="17"/>
      <c r="D53" s="19"/>
      <c r="E53" s="6"/>
    </row>
    <row r="54" spans="1:5" x14ac:dyDescent="0.25">
      <c r="A54" s="6"/>
      <c r="B54" s="4" t="s">
        <v>24</v>
      </c>
      <c r="C54" s="17" t="s">
        <v>13</v>
      </c>
      <c r="D54" s="19">
        <f>0.165/2</f>
        <v>8.2500000000000004E-2</v>
      </c>
      <c r="E54" s="6"/>
    </row>
    <row r="55" spans="1:5" x14ac:dyDescent="0.25">
      <c r="A55" s="6"/>
      <c r="B55" s="4" t="s">
        <v>21</v>
      </c>
      <c r="C55" s="17" t="s">
        <v>13</v>
      </c>
      <c r="D55" s="19">
        <f>0.324/2</f>
        <v>0.16200000000000001</v>
      </c>
      <c r="E55" s="6"/>
    </row>
    <row r="56" spans="1:5" x14ac:dyDescent="0.25">
      <c r="A56" s="6"/>
      <c r="B56" s="4" t="s">
        <v>33</v>
      </c>
      <c r="C56" s="17" t="s">
        <v>13</v>
      </c>
      <c r="D56" s="19">
        <f>0.21/2</f>
        <v>0.105</v>
      </c>
      <c r="E56" s="6"/>
    </row>
    <row r="57" spans="1:5" x14ac:dyDescent="0.25">
      <c r="A57" s="6"/>
      <c r="B57" s="4" t="s">
        <v>32</v>
      </c>
      <c r="C57" s="17" t="s">
        <v>13</v>
      </c>
      <c r="D57" s="19">
        <f>0.67/2</f>
        <v>0.33500000000000002</v>
      </c>
      <c r="E57" s="6"/>
    </row>
    <row r="58" spans="1:5" x14ac:dyDescent="0.25">
      <c r="A58" s="6"/>
      <c r="B58" s="4" t="s">
        <v>38</v>
      </c>
      <c r="C58" s="17" t="s">
        <v>13</v>
      </c>
      <c r="D58" s="19">
        <f>0.725/2</f>
        <v>0.36249999999999999</v>
      </c>
      <c r="E58" s="6"/>
    </row>
    <row r="59" spans="1:5" x14ac:dyDescent="0.25">
      <c r="A59" s="6"/>
      <c r="B59" s="4" t="s">
        <v>39</v>
      </c>
      <c r="C59" s="17" t="s">
        <v>13</v>
      </c>
      <c r="D59" s="19">
        <f>0.325/2</f>
        <v>0.16250000000000001</v>
      </c>
      <c r="E59" s="6"/>
    </row>
    <row r="60" spans="1:5" x14ac:dyDescent="0.25">
      <c r="A60" s="6"/>
      <c r="B60" s="15" t="s">
        <v>44</v>
      </c>
      <c r="C60" s="17"/>
      <c r="D60" s="19"/>
      <c r="E60" s="6"/>
    </row>
    <row r="61" spans="1:5" x14ac:dyDescent="0.25">
      <c r="A61" s="6"/>
      <c r="B61" s="4" t="s">
        <v>51</v>
      </c>
      <c r="C61" s="17" t="s">
        <v>13</v>
      </c>
      <c r="D61" s="19">
        <v>2.5920000000000001</v>
      </c>
      <c r="E61" s="6"/>
    </row>
    <row r="62" spans="1:5" x14ac:dyDescent="0.25">
      <c r="A62" s="6"/>
      <c r="B62" s="4" t="s">
        <v>31</v>
      </c>
      <c r="C62" s="17" t="s">
        <v>13</v>
      </c>
      <c r="D62" s="19">
        <v>0.09</v>
      </c>
      <c r="E62" s="6"/>
    </row>
    <row r="63" spans="1:5" x14ac:dyDescent="0.25">
      <c r="A63" s="6"/>
      <c r="B63" s="10" t="s">
        <v>43</v>
      </c>
      <c r="C63" s="17" t="s">
        <v>11</v>
      </c>
      <c r="D63" s="19">
        <v>72</v>
      </c>
      <c r="E63" s="6"/>
    </row>
    <row r="64" spans="1:5" x14ac:dyDescent="0.25">
      <c r="A64" s="6"/>
      <c r="B64" s="4" t="s">
        <v>45</v>
      </c>
      <c r="C64" s="17" t="s">
        <v>42</v>
      </c>
      <c r="D64" s="19">
        <v>162</v>
      </c>
      <c r="E64" s="6"/>
    </row>
    <row r="65" spans="1:5" ht="25.5" x14ac:dyDescent="0.25">
      <c r="A65" s="6"/>
      <c r="B65" s="4" t="s">
        <v>58</v>
      </c>
      <c r="C65" s="17" t="s">
        <v>59</v>
      </c>
      <c r="D65" s="19">
        <v>10</v>
      </c>
      <c r="E65" s="6"/>
    </row>
    <row r="66" spans="1:5" x14ac:dyDescent="0.25">
      <c r="A66" s="6"/>
      <c r="B66" s="4" t="s">
        <v>60</v>
      </c>
      <c r="C66" s="17" t="s">
        <v>42</v>
      </c>
      <c r="D66" s="11">
        <v>200</v>
      </c>
      <c r="E66" s="6"/>
    </row>
    <row r="67" spans="1:5" x14ac:dyDescent="0.25">
      <c r="A67" s="6"/>
      <c r="B67" s="4" t="s">
        <v>61</v>
      </c>
      <c r="C67" s="17" t="s">
        <v>62</v>
      </c>
      <c r="D67" s="11">
        <v>50</v>
      </c>
      <c r="E67" s="6"/>
    </row>
    <row r="68" spans="1:5" x14ac:dyDescent="0.25">
      <c r="A68" s="6"/>
      <c r="B68" s="4" t="s">
        <v>63</v>
      </c>
      <c r="C68" s="17" t="s">
        <v>42</v>
      </c>
      <c r="D68" s="11">
        <v>165.6</v>
      </c>
      <c r="E68" s="6"/>
    </row>
    <row r="69" spans="1:5" x14ac:dyDescent="0.25">
      <c r="A69" s="6"/>
      <c r="B69" s="4" t="s">
        <v>64</v>
      </c>
      <c r="C69" s="17" t="s">
        <v>42</v>
      </c>
      <c r="D69" s="11">
        <v>161.28</v>
      </c>
      <c r="E69" s="6"/>
    </row>
    <row r="70" spans="1:5" x14ac:dyDescent="0.25">
      <c r="A70" s="6"/>
      <c r="B70" s="4" t="s">
        <v>65</v>
      </c>
      <c r="C70" s="17" t="s">
        <v>13</v>
      </c>
      <c r="D70" s="11">
        <v>43.2</v>
      </c>
      <c r="E70" s="6"/>
    </row>
  </sheetData>
  <sortState ref="B33:D33">
    <sortCondition descending="1" ref="B22"/>
  </sortState>
  <mergeCells count="7">
    <mergeCell ref="A29:D29"/>
    <mergeCell ref="A9:E9"/>
    <mergeCell ref="C1:E1"/>
    <mergeCell ref="C2:E2"/>
    <mergeCell ref="C3:E3"/>
    <mergeCell ref="C4:E4"/>
    <mergeCell ref="A6:E6"/>
  </mergeCells>
  <printOptions horizontalCentered="1"/>
  <pageMargins left="0" right="0" top="0" bottom="0" header="0.51181102362204722" footer="0.51181102362204722"/>
  <pageSetup paperSize="9" firstPageNumber="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Проектировщик</dc:creator>
  <dc:description/>
  <cp:lastModifiedBy>ОКС Смета</cp:lastModifiedBy>
  <cp:revision>6</cp:revision>
  <cp:lastPrinted>2023-06-01T09:23:35Z</cp:lastPrinted>
  <dcterms:created xsi:type="dcterms:W3CDTF">2006-09-16T00:00:00Z</dcterms:created>
  <dcterms:modified xsi:type="dcterms:W3CDTF">2023-06-20T06:49:24Z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